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filterPrivacy="1" defaultThemeVersion="124226"/>
  <xr:revisionPtr revIDLastSave="0" documentId="13_ncr:1_{30FBE9F3-7E1A-4565-A86F-E2EE6AC579E3}" xr6:coauthVersionLast="47" xr6:coauthVersionMax="47" xr10:uidLastSave="{00000000-0000-0000-0000-000000000000}"/>
  <bookViews>
    <workbookView xWindow="28680" yWindow="-120" windowWidth="24240" windowHeight="13020" tabRatio="635" activeTab="1" xr2:uid="{00000000-000D-0000-FFFF-FFFF00000000}"/>
  </bookViews>
  <sheets>
    <sheet name="ISTRUZIONI" sheetId="15" r:id="rId1"/>
    <sheet name="GARANZIE AQ + AS-ODF" sheetId="14" r:id="rId2"/>
    <sheet name="Allegato II.13 Codice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4" l="1"/>
  <c r="D21" i="14" l="1"/>
  <c r="E6" i="14" l="1"/>
  <c r="E8" i="14" l="1"/>
  <c r="E10" i="14"/>
  <c r="D11" i="14" l="1"/>
  <c r="D23" i="14"/>
  <c r="E30" i="14"/>
  <c r="E29" i="14"/>
  <c r="E28" i="14"/>
  <c r="D31" i="14" l="1"/>
  <c r="D32" i="14" s="1"/>
  <c r="D16" i="14"/>
  <c r="D24" i="14"/>
</calcChain>
</file>

<file path=xl/sharedStrings.xml><?xml version="1.0" encoding="utf-8"?>
<sst xmlns="http://schemas.openxmlformats.org/spreadsheetml/2006/main" count="205" uniqueCount="128">
  <si>
    <t>Ecolabel</t>
  </si>
  <si>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</si>
  <si>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</si>
  <si>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</si>
  <si>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</si>
  <si>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</si>
  <si>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</si>
  <si>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</si>
  <si>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</si>
  <si>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</si>
  <si>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</si>
  <si>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</si>
  <si>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</si>
  <si>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</si>
  <si>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</si>
  <si>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</si>
  <si>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</si>
  <si>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</si>
  <si>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</si>
  <si>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</si>
  <si>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</si>
  <si>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</si>
  <si>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</si>
  <si>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</si>
  <si>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</si>
  <si>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</si>
  <si>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</si>
  <si>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</si>
  <si>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</si>
  <si>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</si>
  <si>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</si>
  <si>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</si>
  <si>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</si>
  <si>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</si>
  <si>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</si>
  <si>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</si>
  <si>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</si>
  <si>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</si>
  <si>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</si>
  <si>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</si>
  <si>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</si>
  <si>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</si>
  <si>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</si>
  <si>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</si>
  <si>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</si>
  <si>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</si>
  <si>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</si>
  <si>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</si>
  <si>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</si>
  <si>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</si>
  <si>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</si>
  <si>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</si>
  <si>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</si>
  <si>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</si>
  <si>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</si>
  <si>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</si>
  <si>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</si>
  <si>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</si>
  <si>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</si>
  <si>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</si>
  <si>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</si>
  <si>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</si>
  <si>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</si>
  <si>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</si>
  <si>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</si>
  <si>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</si>
  <si>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</si>
  <si>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</si>
  <si>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</si>
  <si>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</si>
  <si>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</si>
  <si>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</si>
  <si>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</si>
  <si>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</si>
  <si>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</si>
  <si>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</si>
  <si>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</si>
  <si>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</si>
  <si>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</si>
  <si>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</si>
  <si>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</si>
  <si>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</si>
  <si>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</si>
  <si>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</si>
  <si>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</si>
  <si>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</si>
  <si>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</si>
  <si>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</si>
  <si>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</si>
  <si>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</si>
  <si>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</si>
  <si>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</si>
  <si>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</si>
  <si>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</si>
  <si>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</si>
  <si>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</si>
  <si>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</si>
  <si>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</si>
  <si>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</si>
  <si>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</si>
  <si>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</si>
  <si>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</si>
  <si>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</si>
  <si>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</si>
  <si>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Importo finale garanzia definitiva in favore dell'Amministrazione contraente</t>
  </si>
  <si>
    <t>GARANZIA DEFINITIVA PER L'AQ (IN FAVORE DI CONSIP)</t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</si>
  <si>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</si>
  <si>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GARANZIA DEFINITIVA PER I CONTRATTI ATTUATIVI IN FAVORE DELLE SINGOLE PA
(Per contratti affidati </t>
    </r>
    <r>
      <rPr>
        <b/>
        <u/>
        <sz val="11"/>
        <color theme="0"/>
        <rFont val="Calibri"/>
        <family val="2"/>
        <scheme val="minor"/>
      </rPr>
      <t>senza</t>
    </r>
    <r>
      <rPr>
        <b/>
        <sz val="11"/>
        <color theme="0"/>
        <rFont val="Calibri"/>
        <family val="2"/>
        <scheme val="minor"/>
      </rPr>
      <t xml:space="preserve"> rilancio competitivo)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</si>
  <si>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</si>
  <si>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</si>
  <si>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n</t>
  </si>
  <si>
    <t>Importo della garanzia provvisoria dopo l'applicazione delle riduzioni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</si>
  <si>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 xml:space="preserve">Inserire il valore della garanzia provvisoria riportato nel Capitolato d'Oneri al capitolo 10 </t>
    </r>
  </si>
  <si>
    <r>
      <t xml:space="preserve">B.  Fideiussione, emessa e firmata digitalmente, gestita mediante  </t>
    </r>
    <r>
      <rPr>
        <b/>
        <sz val="10"/>
        <color theme="1"/>
        <rFont val="Calibri"/>
        <family val="2"/>
        <scheme val="minor"/>
      </rPr>
      <t xml:space="preserve">verifica telematica sul sito internet dell'emittente  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</si>
  <si>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 dall'aggiudicatario in AQ, determinato come da paragrafo 17.3 del Capitolato d'Oneri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</si>
  <si>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dell'Ordinativo di Fornitura, determinato come da paragrafo 24.2 del Capitolato d'Oneri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</si>
  <si>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ossia il valore globale stimato dell'Accordo Quadro come da paragrafo 3.4 del Capitolato d'Oneri a cui sono stati aggiunti i costi delle verifiche ispettive come da paragrafo 3.1 del Capitolato d'Oneri.</t>
    </r>
  </si>
  <si>
    <t>Almeno una certificazione tra le certificazioni:
UNI EN ISO 9001
ISO/IEC 27001:2022
EN ISO/IEC 27001:2023
UNI CEI EN ISO/IEC 27001:2024
UNI EN ISO 14001
UNI ISO 45001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</si>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</sst>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0.000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8">
    <xf numFmtId="0" fontId="0" fillId="0" borderId="0" xfId="0"/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Font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166" fontId="2" fillId="0" borderId="1" xfId="1" applyNumberFormat="1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  <protection locked="0"/>
    </xf>
    <xf numFmtId="165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1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6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9" fontId="0" fillId="0" borderId="0" xfId="0" applyNumberFormat="1" applyProtection="1">
      <protection locked="0"/>
    </xf>
    <xf numFmtId="0" fontId="20" fillId="0" borderId="0" xfId="0" applyFont="1"/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9" fontId="2" fillId="0" borderId="2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0" fontId="0" fillId="0" borderId="5" xfId="0" applyBorder="1" applyAlignment="1" applyProtection="1">
      <alignment horizontal="center"/>
      <protection locked="0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7054A-8C95-40F7-AB82-B5E5FC543177}">
  <dimension ref="C4:D21"/>
  <sheetViews>
    <sheetView workbookViewId="0"/>
  </sheetViews>
  <sheetFormatPr defaultRowHeight="14.5" x14ac:dyDescent="0.35"/>
  <cols>
    <col min="3" max="3" width="20.26953125" customWidth="1"/>
    <col min="4" max="4" width="86" customWidth="1"/>
  </cols>
  <sheetData>
    <row r="4" spans="3:4" s="29" customFormat="1" ht="31.5" customHeight="1" x14ac:dyDescent="0.35">
      <c r="C4" s="35" t="s">
        <v>118</v>
      </c>
      <c r="D4" s="35"/>
    </row>
    <row r="5" spans="3:4" s="29" customFormat="1" ht="31.5" customHeight="1" x14ac:dyDescent="0.35">
      <c r="C5" s="35" t="s">
        <v>119</v>
      </c>
      <c r="D5" s="35"/>
    </row>
    <row r="6" spans="3:4" s="29" customFormat="1" ht="31.5" customHeight="1" x14ac:dyDescent="0.35">
      <c r="C6" s="35" t="s">
        <v>120</v>
      </c>
      <c r="D6" s="35"/>
    </row>
    <row r="7" spans="3:4" x14ac:dyDescent="0.35">
      <c r="C7" s="36"/>
      <c r="D7" s="36"/>
    </row>
    <row r="8" spans="3:4" x14ac:dyDescent="0.35">
      <c r="C8" s="35" t="s">
        <v>121</v>
      </c>
      <c r="D8" s="35"/>
    </row>
    <row r="9" spans="3:4" ht="34.5" customHeight="1" x14ac:dyDescent="0.35">
      <c r="C9" s="30" t="s">
        <v>122</v>
      </c>
      <c r="D9" s="31" t="s">
        <v>123</v>
      </c>
    </row>
    <row r="10" spans="3:4" ht="34.5" customHeight="1" x14ac:dyDescent="0.35">
      <c r="C10" s="32" t="s">
        <v>124</v>
      </c>
      <c r="D10" s="31" t="s">
        <v>125</v>
      </c>
    </row>
    <row r="11" spans="3:4" ht="34.5" customHeight="1" x14ac:dyDescent="0.35">
      <c r="C11" s="33" t="s">
        <v>126</v>
      </c>
      <c r="D11" s="31" t="s">
        <v>127</v>
      </c>
    </row>
    <row r="12" spans="3:4" x14ac:dyDescent="0.35">
      <c r="C12" s="31"/>
      <c r="D12" s="31"/>
    </row>
    <row r="13" spans="3:4" x14ac:dyDescent="0.35">
      <c r="C13" s="34"/>
    </row>
    <row r="14" spans="3:4" x14ac:dyDescent="0.35">
      <c r="C14" s="34"/>
    </row>
    <row r="15" spans="3:4" x14ac:dyDescent="0.35">
      <c r="C15" s="34"/>
    </row>
    <row r="16" spans="3:4" x14ac:dyDescent="0.35">
      <c r="C16" s="34"/>
    </row>
    <row r="17" spans="3:3" x14ac:dyDescent="0.35">
      <c r="C17" s="34"/>
    </row>
    <row r="18" spans="3:3" x14ac:dyDescent="0.35">
      <c r="C18" s="34"/>
    </row>
    <row r="19" spans="3:3" x14ac:dyDescent="0.35">
      <c r="C19" s="34"/>
    </row>
    <row r="20" spans="3:3" x14ac:dyDescent="0.35">
      <c r="C20" s="34"/>
    </row>
    <row r="21" spans="3:3" x14ac:dyDescent="0.35">
      <c r="C21" s="34"/>
    </row>
  </sheetData>
  <sheetProtection algorithmName="SHA-512" hashValue="IFsCMhFSgONYWTcXYlD07KiZ6ganqVFqY6t7/GMxRMb7tesz+mYCbhpkCVMLb3stIVZXqgb6jKRWyqIlcUWpaw==" saltValue="SihphRs2yHuooQk/hk0Yvw==" spinCount="100000" sheet="1" objects="1" scenarios="1"/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32"/>
  <sheetViews>
    <sheetView tabSelected="1" zoomScale="85" zoomScaleNormal="85" zoomScaleSheetLayoutView="97" workbookViewId="0"/>
  </sheetViews>
  <sheetFormatPr defaultColWidth="9.1796875" defaultRowHeight="14.5" x14ac:dyDescent="0.35"/>
  <cols>
    <col min="1" max="1" width="5.26953125" style="11" customWidth="1"/>
    <col min="2" max="2" width="62.6328125" style="11" customWidth="1"/>
    <col min="3" max="3" width="10.7265625" style="11" customWidth="1"/>
    <col min="4" max="4" width="9.1796875" style="11"/>
    <col min="5" max="5" width="14.1796875" style="11" customWidth="1"/>
    <col min="6" max="6" width="9.1796875" style="11"/>
    <col min="7" max="8" width="11.81640625" style="11" bestFit="1" customWidth="1"/>
    <col min="9" max="9" width="9.81640625" style="11" bestFit="1" customWidth="1"/>
    <col min="10" max="16384" width="9.1796875" style="11"/>
  </cols>
  <sheetData>
    <row r="2" spans="1:13" x14ac:dyDescent="0.35">
      <c r="B2" s="12"/>
      <c r="C2" s="12"/>
      <c r="D2" s="12"/>
      <c r="E2" s="12"/>
      <c r="F2" s="12"/>
    </row>
    <row r="3" spans="1:13" ht="28.5" customHeight="1" x14ac:dyDescent="0.35">
      <c r="B3" s="63" t="s">
        <v>101</v>
      </c>
      <c r="C3" s="63"/>
      <c r="D3" s="63"/>
      <c r="E3" s="63"/>
      <c r="F3" s="12"/>
    </row>
    <row r="4" spans="1:13" ht="28.5" customHeight="1" x14ac:dyDescent="0.35">
      <c r="B4" s="72" t="s">
        <v>102</v>
      </c>
      <c r="C4" s="73"/>
      <c r="D4" s="73"/>
      <c r="E4" s="74"/>
      <c r="F4" s="12"/>
    </row>
    <row r="5" spans="1:13" ht="65" x14ac:dyDescent="0.35">
      <c r="B5" s="20" t="s">
        <v>5</v>
      </c>
      <c r="C5" s="20" t="s">
        <v>2</v>
      </c>
      <c r="D5" s="20" t="s">
        <v>1</v>
      </c>
      <c r="E5" s="20" t="s">
        <v>93</v>
      </c>
      <c r="F5" s="12"/>
    </row>
    <row r="6" spans="1:13" x14ac:dyDescent="0.35">
      <c r="A6" s="60"/>
      <c r="B6" s="21" t="s">
        <v>95</v>
      </c>
      <c r="C6" s="22">
        <v>0.3</v>
      </c>
      <c r="D6" s="23" t="s">
        <v>110</v>
      </c>
      <c r="E6" s="61">
        <f>IF(D7="s",C7,IF(D6="s",C6,0))</f>
        <v>0</v>
      </c>
      <c r="F6" s="12"/>
    </row>
    <row r="7" spans="1:13" ht="26" x14ac:dyDescent="0.35">
      <c r="A7" s="60"/>
      <c r="B7" s="21" t="s">
        <v>96</v>
      </c>
      <c r="C7" s="22">
        <v>0.5</v>
      </c>
      <c r="D7" s="23" t="s">
        <v>110</v>
      </c>
      <c r="E7" s="62"/>
      <c r="F7" s="12"/>
    </row>
    <row r="8" spans="1:13" ht="26" x14ac:dyDescent="0.35">
      <c r="B8" s="21" t="s">
        <v>113</v>
      </c>
      <c r="C8" s="22">
        <v>0.1</v>
      </c>
      <c r="D8" s="23" t="s">
        <v>110</v>
      </c>
      <c r="E8" s="8">
        <f>IF(D8="s",C8,0)</f>
        <v>0</v>
      </c>
      <c r="F8" s="13"/>
      <c r="G8" s="14"/>
      <c r="H8" s="15"/>
      <c r="I8" s="15"/>
      <c r="J8" s="15"/>
      <c r="K8" s="15"/>
      <c r="L8" s="15"/>
    </row>
    <row r="9" spans="1:13" x14ac:dyDescent="0.35">
      <c r="B9" s="24" t="s">
        <v>97</v>
      </c>
      <c r="C9" s="25"/>
      <c r="D9" s="26"/>
      <c r="E9" s="9"/>
      <c r="F9" s="70"/>
      <c r="G9" s="71"/>
      <c r="H9" s="71"/>
      <c r="I9" s="71"/>
      <c r="J9" s="71"/>
      <c r="K9" s="71"/>
      <c r="L9" s="71"/>
      <c r="M9" s="71"/>
    </row>
    <row r="10" spans="1:13" ht="97.5" customHeight="1" x14ac:dyDescent="0.35">
      <c r="A10" s="16"/>
      <c r="B10" s="21" t="s">
        <v>117</v>
      </c>
      <c r="C10" s="22">
        <v>0.2</v>
      </c>
      <c r="D10" s="23" t="s">
        <v>110</v>
      </c>
      <c r="E10" s="8">
        <f>IF(D10="s",C10,0)</f>
        <v>0</v>
      </c>
      <c r="F10" s="70"/>
      <c r="G10" s="71"/>
      <c r="H10" s="71"/>
      <c r="I10" s="71"/>
      <c r="J10" s="71"/>
      <c r="K10" s="71"/>
      <c r="L10" s="71"/>
      <c r="M10" s="71"/>
    </row>
    <row r="11" spans="1:13" ht="43.5" customHeight="1" x14ac:dyDescent="0.35">
      <c r="B11" s="75" t="s">
        <v>94</v>
      </c>
      <c r="C11" s="76"/>
      <c r="D11" s="77">
        <f>IFERROR(1-(1-E6)*(1-E8)*(1-E10),1-(1-E6)*(1-E10))</f>
        <v>0</v>
      </c>
      <c r="E11" s="77"/>
      <c r="F11" s="17"/>
    </row>
    <row r="12" spans="1:13" x14ac:dyDescent="0.35">
      <c r="B12" s="12"/>
      <c r="C12" s="12"/>
      <c r="D12" s="12"/>
      <c r="E12" s="12"/>
      <c r="F12" s="12"/>
    </row>
    <row r="14" spans="1:13" ht="27" customHeight="1" x14ac:dyDescent="0.35">
      <c r="B14" s="63" t="s">
        <v>98</v>
      </c>
      <c r="C14" s="63"/>
      <c r="D14" s="63"/>
      <c r="E14" s="63"/>
    </row>
    <row r="15" spans="1:13" ht="53.5" customHeight="1" x14ac:dyDescent="0.35">
      <c r="B15" s="66" t="s">
        <v>112</v>
      </c>
      <c r="C15" s="67"/>
      <c r="D15" s="49">
        <f>2%*(203630872*(1+1/5)+1504)</f>
        <v>4887171.0079999994</v>
      </c>
      <c r="E15" s="50"/>
    </row>
    <row r="16" spans="1:13" ht="30.75" customHeight="1" x14ac:dyDescent="0.35">
      <c r="B16" s="68" t="s">
        <v>111</v>
      </c>
      <c r="C16" s="69"/>
      <c r="D16" s="38">
        <f>ROUND((1-$D$11)*$D15,0)</f>
        <v>4887171</v>
      </c>
      <c r="E16" s="38"/>
    </row>
    <row r="19" spans="2:7" ht="30" customHeight="1" x14ac:dyDescent="0.35">
      <c r="B19" s="63" t="s">
        <v>103</v>
      </c>
      <c r="C19" s="64"/>
      <c r="D19" s="64"/>
      <c r="E19" s="65"/>
      <c r="F19" s="18"/>
    </row>
    <row r="20" spans="2:7" ht="30" customHeight="1" x14ac:dyDescent="0.35">
      <c r="B20" s="53" t="s">
        <v>105</v>
      </c>
      <c r="C20" s="54"/>
      <c r="D20" s="54"/>
      <c r="E20" s="55"/>
    </row>
    <row r="21" spans="2:7" ht="87" customHeight="1" x14ac:dyDescent="0.35">
      <c r="B21" s="47" t="s">
        <v>116</v>
      </c>
      <c r="C21" s="48"/>
      <c r="D21" s="49">
        <f>203630872*(1+1/5)+1504</f>
        <v>244358550.39999998</v>
      </c>
      <c r="E21" s="50"/>
      <c r="F21" s="19"/>
    </row>
    <row r="22" spans="2:7" ht="30" customHeight="1" x14ac:dyDescent="0.35">
      <c r="B22" s="56" t="s">
        <v>3</v>
      </c>
      <c r="C22" s="57"/>
      <c r="D22" s="58">
        <v>0.01</v>
      </c>
      <c r="E22" s="59"/>
      <c r="F22" s="19"/>
      <c r="G22" s="28"/>
    </row>
    <row r="23" spans="2:7" ht="30" customHeight="1" x14ac:dyDescent="0.35">
      <c r="B23" s="40" t="s">
        <v>100</v>
      </c>
      <c r="C23" s="41"/>
      <c r="D23" s="42">
        <f>D22*D21</f>
        <v>2443585.5039999997</v>
      </c>
      <c r="E23" s="43"/>
    </row>
    <row r="24" spans="2:7" ht="30" customHeight="1" x14ac:dyDescent="0.35">
      <c r="B24" s="37" t="s">
        <v>4</v>
      </c>
      <c r="C24" s="37"/>
      <c r="D24" s="38">
        <f>ROUND((1-$D$11)*$D23,0)</f>
        <v>2443586</v>
      </c>
      <c r="E24" s="38"/>
    </row>
    <row r="25" spans="2:7" ht="42" customHeight="1" x14ac:dyDescent="0.35">
      <c r="B25" s="44" t="s">
        <v>107</v>
      </c>
      <c r="C25" s="45"/>
      <c r="D25" s="45"/>
      <c r="E25" s="46"/>
      <c r="F25" s="18"/>
    </row>
    <row r="26" spans="2:7" ht="51" customHeight="1" x14ac:dyDescent="0.35">
      <c r="B26" s="47" t="s">
        <v>115</v>
      </c>
      <c r="C26" s="48"/>
      <c r="D26" s="49"/>
      <c r="E26" s="50"/>
      <c r="F26" s="19"/>
    </row>
    <row r="27" spans="2:7" ht="36.75" customHeight="1" x14ac:dyDescent="0.35">
      <c r="B27" s="51" t="s">
        <v>114</v>
      </c>
      <c r="C27" s="51"/>
      <c r="D27" s="1">
        <v>0.24</v>
      </c>
      <c r="E27" s="7"/>
      <c r="F27" s="19"/>
    </row>
    <row r="28" spans="2:7" ht="30" customHeight="1" x14ac:dyDescent="0.35">
      <c r="B28" s="51" t="s">
        <v>99</v>
      </c>
      <c r="C28" s="51"/>
      <c r="D28" s="10">
        <v>0.02</v>
      </c>
      <c r="E28" s="27">
        <f>D28*D$26</f>
        <v>0</v>
      </c>
      <c r="F28" s="19"/>
    </row>
    <row r="29" spans="2:7" ht="30" customHeight="1" x14ac:dyDescent="0.35">
      <c r="B29" s="51" t="s">
        <v>108</v>
      </c>
      <c r="C29" s="51"/>
      <c r="D29" s="10">
        <v>0.02</v>
      </c>
      <c r="E29" s="27">
        <f>D29*D$26</f>
        <v>0</v>
      </c>
    </row>
    <row r="30" spans="2:7" ht="30" customHeight="1" x14ac:dyDescent="0.35">
      <c r="B30" s="51" t="s">
        <v>109</v>
      </c>
      <c r="C30" s="51"/>
      <c r="D30" s="10">
        <v>0.02</v>
      </c>
      <c r="E30" s="27">
        <f>D30*D$26</f>
        <v>0</v>
      </c>
    </row>
    <row r="31" spans="2:7" ht="30" customHeight="1" x14ac:dyDescent="0.35">
      <c r="B31" s="52" t="s">
        <v>106</v>
      </c>
      <c r="C31" s="52"/>
      <c r="D31" s="39">
        <f>SUM(E28:E30)</f>
        <v>0</v>
      </c>
      <c r="E31" s="39"/>
    </row>
    <row r="32" spans="2:7" ht="30" customHeight="1" x14ac:dyDescent="0.35">
      <c r="B32" s="37" t="s">
        <v>104</v>
      </c>
      <c r="C32" s="37"/>
      <c r="D32" s="38">
        <f>ROUND((1-$D$11)*$D31,0)</f>
        <v>0</v>
      </c>
      <c r="E32" s="38"/>
    </row>
  </sheetData>
  <sheetProtection algorithmName="SHA-512" hashValue="9s+51VtR2tAAcj5zx7N/6kUK97rUOCzsXqCxCQwLdSDc3se0ZQpRfGylFJ4jZG6qbvM+D4WbtqGw+vNyvsyipw==" saltValue="o2GkUEcVDQYZoETXsvwzWQ==" spinCount="100000" sheet="1" objects="1" scenarios="1"/>
  <mergeCells count="33">
    <mergeCell ref="F9:M10"/>
    <mergeCell ref="B3:E3"/>
    <mergeCell ref="B4:E4"/>
    <mergeCell ref="B11:C11"/>
    <mergeCell ref="D11:E11"/>
    <mergeCell ref="A6:A7"/>
    <mergeCell ref="E6:E7"/>
    <mergeCell ref="B19:E19"/>
    <mergeCell ref="B14:E14"/>
    <mergeCell ref="B15:C15"/>
    <mergeCell ref="D15:E15"/>
    <mergeCell ref="B16:C16"/>
    <mergeCell ref="D16:E16"/>
    <mergeCell ref="B20:E20"/>
    <mergeCell ref="B21:C21"/>
    <mergeCell ref="D21:E21"/>
    <mergeCell ref="B22:C22"/>
    <mergeCell ref="D22:E22"/>
    <mergeCell ref="B32:C32"/>
    <mergeCell ref="D32:E32"/>
    <mergeCell ref="D31:E31"/>
    <mergeCell ref="B23:C23"/>
    <mergeCell ref="D23:E23"/>
    <mergeCell ref="B24:C24"/>
    <mergeCell ref="D24:E24"/>
    <mergeCell ref="B25:E25"/>
    <mergeCell ref="B26:C26"/>
    <mergeCell ref="D26:E26"/>
    <mergeCell ref="B27:C27"/>
    <mergeCell ref="B28:C28"/>
    <mergeCell ref="B29:C29"/>
    <mergeCell ref="B30:C30"/>
    <mergeCell ref="B31:C31"/>
  </mergeCells>
  <dataValidations count="1">
    <dataValidation type="list" allowBlank="1" showInputMessage="1" showErrorMessage="1" sqref="D6:D10" xr:uid="{00000000-0002-0000-04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44"/>
  <sheetViews>
    <sheetView workbookViewId="0"/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2" t="s">
        <v>6</v>
      </c>
      <c r="C3" s="3" t="s">
        <v>7</v>
      </c>
      <c r="D3" s="2" t="s">
        <v>8</v>
      </c>
      <c r="E3" s="2" t="s">
        <v>9</v>
      </c>
      <c r="F3" s="2" t="s">
        <v>10</v>
      </c>
    </row>
    <row r="4" spans="2:6" x14ac:dyDescent="0.35">
      <c r="B4" s="4" t="s">
        <v>11</v>
      </c>
      <c r="C4" s="5" t="s">
        <v>12</v>
      </c>
      <c r="D4" s="6">
        <v>2014</v>
      </c>
      <c r="E4" s="6" t="s">
        <v>13</v>
      </c>
      <c r="F4" s="6" t="s">
        <v>14</v>
      </c>
    </row>
    <row r="5" spans="2:6" x14ac:dyDescent="0.35">
      <c r="B5" s="4" t="s">
        <v>15</v>
      </c>
      <c r="C5" s="5" t="s">
        <v>16</v>
      </c>
      <c r="D5" s="6">
        <v>2018</v>
      </c>
      <c r="E5" s="6" t="s">
        <v>13</v>
      </c>
      <c r="F5" s="6" t="s">
        <v>14</v>
      </c>
    </row>
    <row r="6" spans="2:6" ht="58" x14ac:dyDescent="0.35">
      <c r="B6" s="4" t="s">
        <v>17</v>
      </c>
      <c r="C6" s="5" t="s">
        <v>18</v>
      </c>
      <c r="D6" s="6">
        <v>2022</v>
      </c>
      <c r="E6" s="6" t="s">
        <v>13</v>
      </c>
      <c r="F6" s="6" t="s">
        <v>14</v>
      </c>
    </row>
    <row r="7" spans="2:6" x14ac:dyDescent="0.35">
      <c r="B7" s="4" t="s">
        <v>19</v>
      </c>
      <c r="C7" s="5" t="s">
        <v>20</v>
      </c>
      <c r="D7" s="6">
        <v>2015</v>
      </c>
      <c r="E7" s="6" t="s">
        <v>13</v>
      </c>
      <c r="F7" s="6" t="s">
        <v>14</v>
      </c>
    </row>
    <row r="8" spans="2:6" x14ac:dyDescent="0.35">
      <c r="B8" s="4" t="s">
        <v>21</v>
      </c>
      <c r="C8" s="5" t="s">
        <v>22</v>
      </c>
      <c r="D8" s="6">
        <v>2015</v>
      </c>
      <c r="E8" s="6" t="s">
        <v>13</v>
      </c>
      <c r="F8" s="6" t="s">
        <v>14</v>
      </c>
    </row>
    <row r="9" spans="2:6" x14ac:dyDescent="0.35">
      <c r="B9" s="4" t="s">
        <v>23</v>
      </c>
      <c r="C9" s="5" t="s">
        <v>24</v>
      </c>
      <c r="D9" s="6">
        <v>2018</v>
      </c>
      <c r="E9" s="6" t="s">
        <v>13</v>
      </c>
      <c r="F9" s="6" t="s">
        <v>14</v>
      </c>
    </row>
    <row r="10" spans="2:6" ht="29" x14ac:dyDescent="0.35">
      <c r="B10" s="4" t="s">
        <v>25</v>
      </c>
      <c r="C10" s="5" t="s">
        <v>26</v>
      </c>
      <c r="D10" s="6">
        <v>2022</v>
      </c>
      <c r="E10" s="6" t="s">
        <v>13</v>
      </c>
      <c r="F10" s="6" t="s">
        <v>14</v>
      </c>
    </row>
    <row r="11" spans="2:6" ht="58" x14ac:dyDescent="0.35">
      <c r="B11" s="4" t="s">
        <v>0</v>
      </c>
      <c r="C11" s="5" t="s">
        <v>27</v>
      </c>
      <c r="D11" s="6">
        <v>2009</v>
      </c>
      <c r="E11" s="6" t="s">
        <v>28</v>
      </c>
      <c r="F11" s="6" t="s">
        <v>14</v>
      </c>
    </row>
    <row r="12" spans="2:6" ht="43.5" x14ac:dyDescent="0.35">
      <c r="B12" s="4" t="s">
        <v>29</v>
      </c>
      <c r="C12" s="5" t="s">
        <v>30</v>
      </c>
      <c r="D12" s="6">
        <v>2009</v>
      </c>
      <c r="E12" s="6" t="s">
        <v>28</v>
      </c>
      <c r="F12" s="6" t="s">
        <v>14</v>
      </c>
    </row>
    <row r="13" spans="2:6" x14ac:dyDescent="0.35">
      <c r="B13" s="4" t="s">
        <v>31</v>
      </c>
      <c r="C13" s="5" t="s">
        <v>32</v>
      </c>
      <c r="D13" s="6">
        <v>2014</v>
      </c>
      <c r="E13" s="6" t="s">
        <v>28</v>
      </c>
      <c r="F13" s="6" t="s">
        <v>14</v>
      </c>
    </row>
    <row r="14" spans="2:6" x14ac:dyDescent="0.35">
      <c r="B14" s="4" t="s">
        <v>33</v>
      </c>
      <c r="C14" s="5" t="s">
        <v>34</v>
      </c>
      <c r="D14" s="6">
        <v>2019</v>
      </c>
      <c r="E14" s="6" t="s">
        <v>28</v>
      </c>
      <c r="F14" s="6" t="s">
        <v>14</v>
      </c>
    </row>
    <row r="15" spans="2:6" ht="29" x14ac:dyDescent="0.35">
      <c r="B15" s="4" t="s">
        <v>35</v>
      </c>
      <c r="C15" s="5" t="s">
        <v>36</v>
      </c>
      <c r="D15" s="6">
        <v>2018</v>
      </c>
      <c r="E15" s="6" t="s">
        <v>28</v>
      </c>
      <c r="F15" s="6" t="s">
        <v>14</v>
      </c>
    </row>
    <row r="16" spans="2:6" ht="29" x14ac:dyDescent="0.35">
      <c r="B16" s="4"/>
      <c r="C16" s="5" t="s">
        <v>37</v>
      </c>
      <c r="D16" s="6"/>
      <c r="E16" s="6"/>
      <c r="F16" s="6" t="s">
        <v>14</v>
      </c>
    </row>
    <row r="17" spans="2:6" x14ac:dyDescent="0.35">
      <c r="B17" s="4"/>
      <c r="C17" s="5" t="s">
        <v>38</v>
      </c>
      <c r="D17" s="6"/>
      <c r="E17" s="6"/>
      <c r="F17" s="6" t="s">
        <v>14</v>
      </c>
    </row>
    <row r="18" spans="2:6" x14ac:dyDescent="0.35">
      <c r="B18" s="4"/>
      <c r="C18" s="5" t="s">
        <v>39</v>
      </c>
      <c r="D18" s="6"/>
      <c r="E18" s="6"/>
      <c r="F18" s="6" t="s">
        <v>14</v>
      </c>
    </row>
    <row r="19" spans="2:6" ht="29" x14ac:dyDescent="0.35">
      <c r="B19" s="4"/>
      <c r="C19" s="5" t="s">
        <v>40</v>
      </c>
      <c r="D19" s="6"/>
      <c r="E19" s="6"/>
      <c r="F19" s="6" t="s">
        <v>14</v>
      </c>
    </row>
    <row r="20" spans="2:6" x14ac:dyDescent="0.35">
      <c r="B20" s="4" t="s">
        <v>41</v>
      </c>
      <c r="C20" s="5" t="s">
        <v>42</v>
      </c>
      <c r="D20" s="6">
        <v>2016</v>
      </c>
      <c r="E20" s="6" t="s">
        <v>13</v>
      </c>
      <c r="F20" s="6" t="s">
        <v>43</v>
      </c>
    </row>
    <row r="21" spans="2:6" ht="29" x14ac:dyDescent="0.35">
      <c r="B21" s="4" t="s">
        <v>44</v>
      </c>
      <c r="C21" s="5" t="s">
        <v>45</v>
      </c>
      <c r="D21" s="6">
        <v>2019</v>
      </c>
      <c r="E21" s="6" t="s">
        <v>13</v>
      </c>
      <c r="F21" s="6" t="s">
        <v>43</v>
      </c>
    </row>
    <row r="22" spans="2:6" x14ac:dyDescent="0.35">
      <c r="B22" s="4" t="s">
        <v>46</v>
      </c>
      <c r="C22" s="5" t="s">
        <v>47</v>
      </c>
      <c r="D22" s="6">
        <v>2021</v>
      </c>
      <c r="E22" s="6" t="s">
        <v>13</v>
      </c>
      <c r="F22" s="6" t="s">
        <v>43</v>
      </c>
    </row>
    <row r="23" spans="2:6" ht="87" x14ac:dyDescent="0.35">
      <c r="B23" s="4" t="s">
        <v>48</v>
      </c>
      <c r="C23" s="5" t="s">
        <v>49</v>
      </c>
      <c r="D23" s="6">
        <v>2020</v>
      </c>
      <c r="E23" s="6" t="s">
        <v>13</v>
      </c>
      <c r="F23" s="6" t="s">
        <v>43</v>
      </c>
    </row>
    <row r="24" spans="2:6" x14ac:dyDescent="0.35">
      <c r="B24" s="4" t="s">
        <v>50</v>
      </c>
      <c r="C24" s="5" t="s">
        <v>51</v>
      </c>
      <c r="D24" s="6">
        <v>2022</v>
      </c>
      <c r="E24" s="6" t="s">
        <v>13</v>
      </c>
      <c r="F24" s="6" t="s">
        <v>43</v>
      </c>
    </row>
    <row r="25" spans="2:6" x14ac:dyDescent="0.35">
      <c r="B25" s="4" t="s">
        <v>52</v>
      </c>
      <c r="C25" s="5" t="s">
        <v>53</v>
      </c>
      <c r="D25" s="6">
        <v>2015</v>
      </c>
      <c r="E25" s="6" t="s">
        <v>13</v>
      </c>
      <c r="F25" s="6" t="s">
        <v>43</v>
      </c>
    </row>
    <row r="26" spans="2:6" x14ac:dyDescent="0.35">
      <c r="B26" s="4" t="s">
        <v>54</v>
      </c>
      <c r="C26" s="5" t="s">
        <v>55</v>
      </c>
      <c r="D26" s="6">
        <v>2020</v>
      </c>
      <c r="E26" s="6" t="s">
        <v>13</v>
      </c>
      <c r="F26" s="6" t="s">
        <v>43</v>
      </c>
    </row>
    <row r="27" spans="2:6" ht="43.5" x14ac:dyDescent="0.35">
      <c r="B27" s="4" t="s">
        <v>56</v>
      </c>
      <c r="C27" s="5" t="s">
        <v>57</v>
      </c>
      <c r="D27" s="6">
        <v>2020</v>
      </c>
      <c r="E27" s="6" t="s">
        <v>13</v>
      </c>
      <c r="F27" s="6" t="s">
        <v>43</v>
      </c>
    </row>
    <row r="28" spans="2:6" ht="43.5" x14ac:dyDescent="0.35">
      <c r="B28" s="4" t="s">
        <v>58</v>
      </c>
      <c r="C28" s="5" t="s">
        <v>59</v>
      </c>
      <c r="D28" s="6">
        <v>2021</v>
      </c>
      <c r="E28" s="6" t="s">
        <v>13</v>
      </c>
      <c r="F28" s="6" t="s">
        <v>43</v>
      </c>
    </row>
    <row r="29" spans="2:6" ht="29" x14ac:dyDescent="0.35">
      <c r="B29" s="4" t="s">
        <v>60</v>
      </c>
      <c r="C29" s="5" t="s">
        <v>61</v>
      </c>
      <c r="D29" s="6">
        <v>2022</v>
      </c>
      <c r="E29" s="6" t="s">
        <v>13</v>
      </c>
      <c r="F29" s="6" t="s">
        <v>43</v>
      </c>
    </row>
    <row r="30" spans="2:6" ht="29" x14ac:dyDescent="0.35">
      <c r="B30" s="4" t="s">
        <v>62</v>
      </c>
      <c r="C30" s="5" t="s">
        <v>63</v>
      </c>
      <c r="D30" s="6">
        <v>2018</v>
      </c>
      <c r="E30" s="6" t="s">
        <v>13</v>
      </c>
      <c r="F30" s="6" t="s">
        <v>43</v>
      </c>
    </row>
    <row r="31" spans="2:6" ht="29" x14ac:dyDescent="0.35">
      <c r="B31" s="4" t="s">
        <v>64</v>
      </c>
      <c r="C31" s="5" t="s">
        <v>65</v>
      </c>
      <c r="D31" s="6">
        <v>2018</v>
      </c>
      <c r="E31" s="6" t="s">
        <v>13</v>
      </c>
      <c r="F31" s="6" t="s">
        <v>43</v>
      </c>
    </row>
    <row r="32" spans="2:6" ht="29" x14ac:dyDescent="0.35">
      <c r="B32" s="4" t="s">
        <v>66</v>
      </c>
      <c r="C32" s="5" t="s">
        <v>67</v>
      </c>
      <c r="D32" s="6">
        <v>2018</v>
      </c>
      <c r="E32" s="6" t="s">
        <v>13</v>
      </c>
      <c r="F32" s="6" t="s">
        <v>43</v>
      </c>
    </row>
    <row r="33" spans="2:6" x14ac:dyDescent="0.35">
      <c r="B33" s="4" t="s">
        <v>68</v>
      </c>
      <c r="C33" s="5" t="s">
        <v>69</v>
      </c>
      <c r="D33" s="6">
        <v>2018</v>
      </c>
      <c r="E33" s="6" t="s">
        <v>13</v>
      </c>
      <c r="F33" s="6" t="s">
        <v>43</v>
      </c>
    </row>
    <row r="34" spans="2:6" x14ac:dyDescent="0.35">
      <c r="B34" s="4" t="s">
        <v>70</v>
      </c>
      <c r="C34" s="5" t="s">
        <v>71</v>
      </c>
      <c r="D34" s="6">
        <v>2019</v>
      </c>
      <c r="E34" s="6" t="s">
        <v>13</v>
      </c>
      <c r="F34" s="6" t="s">
        <v>43</v>
      </c>
    </row>
    <row r="35" spans="2:6" x14ac:dyDescent="0.35">
      <c r="B35" s="4" t="s">
        <v>72</v>
      </c>
      <c r="C35" s="5" t="s">
        <v>73</v>
      </c>
      <c r="D35" s="6">
        <v>2013</v>
      </c>
      <c r="E35" s="6" t="s">
        <v>13</v>
      </c>
      <c r="F35" s="6" t="s">
        <v>43</v>
      </c>
    </row>
    <row r="36" spans="2:6" x14ac:dyDescent="0.35">
      <c r="B36" s="4" t="s">
        <v>74</v>
      </c>
      <c r="C36" s="5" t="s">
        <v>75</v>
      </c>
      <c r="D36" s="6">
        <v>2016</v>
      </c>
      <c r="E36" s="6" t="s">
        <v>13</v>
      </c>
      <c r="F36" s="6" t="s">
        <v>43</v>
      </c>
    </row>
    <row r="37" spans="2:6" x14ac:dyDescent="0.35">
      <c r="B37" s="4" t="s">
        <v>76</v>
      </c>
      <c r="C37" s="5" t="s">
        <v>77</v>
      </c>
      <c r="D37" s="6">
        <v>2016</v>
      </c>
      <c r="E37" s="6" t="s">
        <v>13</v>
      </c>
      <c r="F37" s="6" t="s">
        <v>43</v>
      </c>
    </row>
    <row r="38" spans="2:6" ht="29" x14ac:dyDescent="0.35">
      <c r="B38" s="4" t="s">
        <v>78</v>
      </c>
      <c r="C38" s="5" t="s">
        <v>79</v>
      </c>
      <c r="D38" s="6">
        <v>2022</v>
      </c>
      <c r="E38" s="6" t="s">
        <v>13</v>
      </c>
      <c r="F38" s="6" t="s">
        <v>43</v>
      </c>
    </row>
    <row r="39" spans="2:6" x14ac:dyDescent="0.35">
      <c r="B39" s="4" t="s">
        <v>80</v>
      </c>
      <c r="C39" s="5" t="s">
        <v>81</v>
      </c>
      <c r="D39" s="6">
        <v>2019</v>
      </c>
      <c r="E39" s="6" t="s">
        <v>13</v>
      </c>
      <c r="F39" s="6" t="s">
        <v>43</v>
      </c>
    </row>
    <row r="40" spans="2:6" x14ac:dyDescent="0.35">
      <c r="B40" s="4" t="s">
        <v>82</v>
      </c>
      <c r="C40" s="5" t="s">
        <v>83</v>
      </c>
      <c r="D40" s="6">
        <v>2019</v>
      </c>
      <c r="E40" s="6" t="s">
        <v>13</v>
      </c>
      <c r="F40" s="6" t="s">
        <v>43</v>
      </c>
    </row>
    <row r="41" spans="2:6" x14ac:dyDescent="0.35">
      <c r="B41" s="4" t="s">
        <v>84</v>
      </c>
      <c r="C41" s="5" t="s">
        <v>85</v>
      </c>
      <c r="D41" s="6">
        <v>2020</v>
      </c>
      <c r="E41" s="6" t="s">
        <v>13</v>
      </c>
      <c r="F41" s="6" t="s">
        <v>43</v>
      </c>
    </row>
    <row r="42" spans="2:6" ht="29" x14ac:dyDescent="0.35">
      <c r="B42" s="4" t="s">
        <v>86</v>
      </c>
      <c r="C42" s="5" t="s">
        <v>87</v>
      </c>
      <c r="D42" s="6">
        <v>2017</v>
      </c>
      <c r="E42" s="6" t="s">
        <v>28</v>
      </c>
      <c r="F42" s="6" t="s">
        <v>43</v>
      </c>
    </row>
    <row r="43" spans="2:6" ht="58" x14ac:dyDescent="0.35">
      <c r="B43" s="4" t="s">
        <v>88</v>
      </c>
      <c r="C43" s="5" t="s">
        <v>89</v>
      </c>
      <c r="D43" s="6" t="s">
        <v>90</v>
      </c>
      <c r="E43" s="6" t="s">
        <v>28</v>
      </c>
      <c r="F43" s="6" t="s">
        <v>43</v>
      </c>
    </row>
    <row r="44" spans="2:6" x14ac:dyDescent="0.35">
      <c r="B44" s="4" t="s">
        <v>91</v>
      </c>
      <c r="C44" s="5" t="s">
        <v>92</v>
      </c>
      <c r="D44" s="6">
        <v>2020</v>
      </c>
      <c r="E44" s="6" t="s">
        <v>28</v>
      </c>
      <c r="F44" s="6" t="s">
        <v>43</v>
      </c>
    </row>
  </sheetData>
  <sheetProtection algorithmName="SHA-512" hashValue="yX1gEHb/KGQn3W6QVVENzWL/TxDGwlmB/41+i4VxL6hhucHJd3vQx6SKBOYAAxFSaqljUKdlEpTwtjtlANSjHQ==" saltValue="uR4CFkchbw3Z/p3p/3/pQ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AQ + AS-ODF</vt:lpstr>
      <vt:lpstr>Allegato II.13 Codice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2026-02-20T15:44:36Z</dcterms:created>
  <dcterms:modified xsi:type="dcterms:W3CDTF">2026-02-20T15:46:40Z</dcterms:modified>
</cp:coreProperties>
</file>